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" windowWidth="9440" windowHeight="4550" activeTab="0"/>
  </bookViews>
  <sheets>
    <sheet name="Arkusz1" sheetId="1" r:id="rId1"/>
    <sheet name="vat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<sst xmlns="http://schemas.openxmlformats.org/spreadsheetml/2006/main" count="107" uniqueCount="53">
  <si>
    <t>Restauracja Hotel Wzgórze Toskanii</t>
  </si>
  <si>
    <t>Poznańska 35</t>
  </si>
  <si>
    <t>62-081 Przeźmierowo</t>
  </si>
  <si>
    <t>tel: 61 652 52 26,  61 814 25 41</t>
  </si>
  <si>
    <t>Sala konferencyjna gratis</t>
  </si>
  <si>
    <t xml:space="preserve">Parking gratis </t>
  </si>
  <si>
    <t>Fitness gratis</t>
  </si>
  <si>
    <t>ilość osób</t>
  </si>
  <si>
    <t>koszt na osobę</t>
  </si>
  <si>
    <t>koszt całkowity</t>
  </si>
  <si>
    <t>koszt total</t>
  </si>
  <si>
    <t>pokój 1 osobowy</t>
  </si>
  <si>
    <t>pokój 2 osobowy</t>
  </si>
  <si>
    <t>przerwa kawow na osobę</t>
  </si>
  <si>
    <t>śniadanie</t>
  </si>
  <si>
    <t>obiad</t>
  </si>
  <si>
    <t xml:space="preserve">kolacja </t>
  </si>
  <si>
    <t>przerwa kawowa na osobę</t>
  </si>
  <si>
    <t>rzutnik + ekran</t>
  </si>
  <si>
    <t>sprzet  nagłaśniajacy</t>
  </si>
  <si>
    <t>W przypadku pytań lub wątpliwości prosimy o kontakt. Tel.518 678 506</t>
  </si>
  <si>
    <t>Przerwa kawowa</t>
  </si>
  <si>
    <t>kawa,herbata</t>
  </si>
  <si>
    <t>napoje zimne, soki owocowe, woda</t>
  </si>
  <si>
    <t>słodkie przekąski, ciastka, wafelki + owoce</t>
  </si>
  <si>
    <t xml:space="preserve">Śniadania </t>
  </si>
  <si>
    <t xml:space="preserve">SPEŁNIAMY ŻYCZENIA STANDARDOWE, MOŻLIWE JAK I NIE MOŻLIWE! </t>
  </si>
  <si>
    <t>pokój 3 osobowy</t>
  </si>
  <si>
    <t>DZIEŃ   III</t>
  </si>
  <si>
    <t>wedliny owoce ciasto</t>
  </si>
  <si>
    <t>w formie bufetu szwedzkiego 5 dań gorących i wiele zakąsek zimmnych ,sery ,</t>
  </si>
  <si>
    <t xml:space="preserve">DZIEŃ  II </t>
  </si>
  <si>
    <t>vat</t>
  </si>
  <si>
    <t>KOSZT NETTO</t>
  </si>
  <si>
    <t xml:space="preserve">usługa hotelowa </t>
  </si>
  <si>
    <t xml:space="preserve">przerwa kawowa </t>
  </si>
  <si>
    <t xml:space="preserve">usługa gastronomiczna </t>
  </si>
  <si>
    <t>wynajem Sali konferencyjnej</t>
  </si>
  <si>
    <t>wynajemsali</t>
  </si>
  <si>
    <t>Total koszt brutto</t>
  </si>
  <si>
    <t>koszt VAT</t>
  </si>
  <si>
    <t xml:space="preserve">cena brutto </t>
  </si>
  <si>
    <t xml:space="preserve">koszt brutto </t>
  </si>
  <si>
    <t>koszt netto</t>
  </si>
  <si>
    <t>VAT 8%</t>
  </si>
  <si>
    <t>VAT  23%</t>
  </si>
  <si>
    <t>VAT 23%</t>
  </si>
  <si>
    <t xml:space="preserve">VAT 8% </t>
  </si>
  <si>
    <t>netto</t>
  </si>
  <si>
    <t>VAT</t>
  </si>
  <si>
    <t>kanapki</t>
  </si>
  <si>
    <t>rzutnik ,ekran,flipchart</t>
  </si>
  <si>
    <t>w formie bufetu szwedzkiego 9 dań gorących i wiele zakąsek zimmnych ,sery ,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</si>
</sst>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</numFmts>
  <fonts count="43"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9" fontId="6" fillId="0" borderId="13" xfId="0" applyNumberFormat="1" applyFont="1" applyBorder="1" applyAlignment="1">
      <alignment/>
    </xf>
    <xf numFmtId="9" fontId="0" fillId="0" borderId="13" xfId="52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73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4</xdr:col>
      <xdr:colOff>1400175</xdr:colOff>
      <xdr:row>9</xdr:row>
      <xdr:rowOff>142875</xdr:rowOff>
    </xdr:to>
    <xdr:pic>
      <xdr:nvPicPr>
        <xdr:cNvPr id="1" name="Picture 1" descr="zdjęci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6515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66675</xdr:rowOff>
    </xdr:from>
    <xdr:to>
      <xdr:col>6</xdr:col>
      <xdr:colOff>819150</xdr:colOff>
      <xdr:row>6</xdr:row>
      <xdr:rowOff>123825</xdr:rowOff>
    </xdr:to>
    <xdr:pic>
      <xdr:nvPicPr>
        <xdr:cNvPr id="1" name="Picture 1" descr="zdjęci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6515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2"/>
  <sheetViews>
    <sheetView tabSelected="1" zoomScalePageLayoutView="0" workbookViewId="0" topLeftCell="A13">
      <selection activeCell="C44" sqref="C44"/>
    </sheetView>
  </sheetViews>
  <sheetFormatPr defaultColWidth="9.00390625" defaultRowHeight="12.75"/>
  <cols>
    <col min="1" max="1" width="27.875" style="0" customWidth="1"/>
    <col min="2" max="2" width="12.125" style="0" customWidth="1"/>
    <col min="3" max="3" width="17.75390625" style="0" customWidth="1"/>
    <col min="4" max="4" width="13.50390625" style="0" customWidth="1"/>
    <col min="5" max="5" width="22.25390625" style="0" customWidth="1"/>
  </cols>
  <sheetData>
    <row r="1" ht="6" customHeight="1"/>
    <row r="8" ht="10.5" customHeight="1"/>
    <row r="9" ht="12" hidden="1"/>
    <row r="10" spans="3:5" ht="18.75" customHeight="1">
      <c r="C10" s="1" t="s">
        <v>0</v>
      </c>
      <c r="D10" s="1"/>
      <c r="E10" s="1"/>
    </row>
    <row r="11" spans="3:5" ht="19.5" customHeight="1">
      <c r="C11" s="1" t="s">
        <v>1</v>
      </c>
      <c r="D11" s="1" t="s">
        <v>2</v>
      </c>
      <c r="E11" s="1"/>
    </row>
    <row r="12" spans="3:5" ht="18.75" customHeight="1">
      <c r="C12" s="1" t="s">
        <v>3</v>
      </c>
      <c r="D12" s="1"/>
      <c r="E12" s="1"/>
    </row>
    <row r="13" spans="3:5" ht="18.75" customHeight="1">
      <c r="C13" s="2">
        <v>609416320</v>
      </c>
      <c r="D13" s="1"/>
      <c r="E13" s="1"/>
    </row>
    <row r="14" spans="1:3" ht="20.25" customHeight="1">
      <c r="A14" s="1" t="s">
        <v>4</v>
      </c>
      <c r="C14" s="20">
        <v>518678506</v>
      </c>
    </row>
    <row r="15" ht="17.25" customHeight="1">
      <c r="A15" s="1" t="s">
        <v>5</v>
      </c>
    </row>
    <row r="16" ht="17.25" customHeight="1" thickBot="1">
      <c r="A16" s="1"/>
    </row>
    <row r="17" spans="1:5" ht="18.75" customHeight="1">
      <c r="A17" s="15"/>
      <c r="B17" s="3" t="s">
        <v>7</v>
      </c>
      <c r="C17" s="4" t="s">
        <v>8</v>
      </c>
      <c r="D17" s="5" t="s">
        <v>9</v>
      </c>
      <c r="E17" s="6" t="s">
        <v>10</v>
      </c>
    </row>
    <row r="18" spans="1:5" ht="19.5" customHeight="1">
      <c r="A18" s="3" t="s">
        <v>11</v>
      </c>
      <c r="B18" s="3">
        <v>0</v>
      </c>
      <c r="C18" s="7">
        <v>180</v>
      </c>
      <c r="D18" s="8">
        <f>B18*C18</f>
        <v>0</v>
      </c>
      <c r="E18" s="7">
        <f>D18</f>
        <v>0</v>
      </c>
    </row>
    <row r="19" spans="1:5" ht="19.5" customHeight="1">
      <c r="A19" s="3" t="s">
        <v>12</v>
      </c>
      <c r="B19" s="3">
        <v>0</v>
      </c>
      <c r="C19" s="7">
        <v>240</v>
      </c>
      <c r="D19" s="8">
        <f aca="true" t="shared" si="0" ref="D19:D32">B19*C19</f>
        <v>0</v>
      </c>
      <c r="E19" s="7">
        <f aca="true" t="shared" si="1" ref="E19:E43">D19</f>
        <v>0</v>
      </c>
    </row>
    <row r="20" spans="1:5" ht="19.5" customHeight="1">
      <c r="A20" s="3" t="s">
        <v>27</v>
      </c>
      <c r="B20" s="3">
        <v>0</v>
      </c>
      <c r="C20" s="7">
        <v>300</v>
      </c>
      <c r="D20" s="8">
        <f t="shared" si="0"/>
        <v>0</v>
      </c>
      <c r="E20" s="7">
        <f t="shared" si="1"/>
        <v>0</v>
      </c>
    </row>
    <row r="21" spans="1:5" ht="20.25" customHeight="1">
      <c r="A21" s="3" t="s">
        <v>13</v>
      </c>
      <c r="B21" s="3">
        <v>0</v>
      </c>
      <c r="C21" s="7">
        <v>30</v>
      </c>
      <c r="D21" s="8">
        <f t="shared" si="0"/>
        <v>0</v>
      </c>
      <c r="E21" s="7">
        <f t="shared" si="1"/>
        <v>0</v>
      </c>
    </row>
    <row r="22" spans="1:5" ht="20.25" customHeight="1">
      <c r="A22" s="3" t="s">
        <v>14</v>
      </c>
      <c r="B22" s="3">
        <v>0</v>
      </c>
      <c r="C22" s="7">
        <v>0</v>
      </c>
      <c r="D22" s="8">
        <f t="shared" si="0"/>
        <v>0</v>
      </c>
      <c r="E22" s="7">
        <f t="shared" si="1"/>
        <v>0</v>
      </c>
    </row>
    <row r="23" spans="1:5" ht="19.5" customHeight="1">
      <c r="A23" s="3" t="s">
        <v>15</v>
      </c>
      <c r="B23" s="3">
        <v>0</v>
      </c>
      <c r="C23" s="7">
        <v>45</v>
      </c>
      <c r="D23" s="8">
        <f t="shared" si="0"/>
        <v>0</v>
      </c>
      <c r="E23" s="7">
        <f t="shared" si="1"/>
        <v>0</v>
      </c>
    </row>
    <row r="24" spans="1:5" ht="19.5" customHeight="1">
      <c r="A24" s="3" t="s">
        <v>16</v>
      </c>
      <c r="B24" s="3">
        <v>0</v>
      </c>
      <c r="C24" s="7">
        <v>70</v>
      </c>
      <c r="D24" s="8">
        <f t="shared" si="0"/>
        <v>0</v>
      </c>
      <c r="E24" s="7">
        <f t="shared" si="1"/>
        <v>0</v>
      </c>
    </row>
    <row r="25" spans="1:5" ht="19.5" customHeight="1">
      <c r="A25" s="12" t="s">
        <v>31</v>
      </c>
      <c r="B25" s="3"/>
      <c r="C25" s="7"/>
      <c r="D25" s="8"/>
      <c r="E25" s="7"/>
    </row>
    <row r="26" spans="1:5" ht="18.75" customHeight="1">
      <c r="A26" s="3" t="s">
        <v>11</v>
      </c>
      <c r="B26" s="3">
        <v>0</v>
      </c>
      <c r="C26" s="7">
        <v>180</v>
      </c>
      <c r="D26" s="8">
        <f t="shared" si="0"/>
        <v>0</v>
      </c>
      <c r="E26" s="7">
        <f t="shared" si="1"/>
        <v>0</v>
      </c>
    </row>
    <row r="27" spans="1:5" ht="21" customHeight="1">
      <c r="A27" s="3" t="s">
        <v>12</v>
      </c>
      <c r="B27" s="3">
        <v>0</v>
      </c>
      <c r="C27" s="7">
        <v>240</v>
      </c>
      <c r="D27" s="8">
        <f t="shared" si="0"/>
        <v>0</v>
      </c>
      <c r="E27" s="7">
        <f t="shared" si="1"/>
        <v>0</v>
      </c>
    </row>
    <row r="28" spans="1:5" ht="21" customHeight="1">
      <c r="A28" s="3" t="s">
        <v>27</v>
      </c>
      <c r="B28" s="3">
        <v>0</v>
      </c>
      <c r="C28" s="7">
        <v>300</v>
      </c>
      <c r="D28" s="8">
        <f t="shared" si="0"/>
        <v>0</v>
      </c>
      <c r="E28" s="7">
        <f t="shared" si="1"/>
        <v>0</v>
      </c>
    </row>
    <row r="29" spans="1:5" ht="20.25" customHeight="1">
      <c r="A29" s="3" t="s">
        <v>17</v>
      </c>
      <c r="B29" s="3">
        <v>0</v>
      </c>
      <c r="C29" s="7">
        <v>30</v>
      </c>
      <c r="D29" s="8">
        <f t="shared" si="0"/>
        <v>0</v>
      </c>
      <c r="E29" s="7">
        <f t="shared" si="1"/>
        <v>0</v>
      </c>
    </row>
    <row r="30" spans="1:5" ht="20.25" customHeight="1">
      <c r="A30" s="3" t="s">
        <v>14</v>
      </c>
      <c r="B30" s="3">
        <v>0</v>
      </c>
      <c r="C30" s="7">
        <v>0</v>
      </c>
      <c r="D30" s="8">
        <f t="shared" si="0"/>
        <v>0</v>
      </c>
      <c r="E30" s="7">
        <f t="shared" si="1"/>
        <v>0</v>
      </c>
    </row>
    <row r="31" spans="1:5" ht="21" customHeight="1">
      <c r="A31" s="3" t="s">
        <v>15</v>
      </c>
      <c r="B31" s="3">
        <v>0</v>
      </c>
      <c r="C31" s="7">
        <v>45</v>
      </c>
      <c r="D31" s="8">
        <f t="shared" si="0"/>
        <v>0</v>
      </c>
      <c r="E31" s="7">
        <f t="shared" si="1"/>
        <v>0</v>
      </c>
    </row>
    <row r="32" spans="1:5" ht="21" customHeight="1">
      <c r="A32" s="3" t="s">
        <v>16</v>
      </c>
      <c r="B32" s="3">
        <v>0</v>
      </c>
      <c r="C32" s="7">
        <v>70</v>
      </c>
      <c r="D32" s="8">
        <f t="shared" si="0"/>
        <v>0</v>
      </c>
      <c r="E32" s="7">
        <f t="shared" si="1"/>
        <v>0</v>
      </c>
    </row>
    <row r="33" spans="1:5" ht="21" customHeight="1">
      <c r="A33" s="12" t="s">
        <v>28</v>
      </c>
      <c r="B33" s="3"/>
      <c r="C33" s="7"/>
      <c r="D33" s="8"/>
      <c r="E33" s="7"/>
    </row>
    <row r="34" spans="1:5" ht="21" customHeight="1">
      <c r="A34" s="3" t="s">
        <v>11</v>
      </c>
      <c r="B34" s="3">
        <v>0</v>
      </c>
      <c r="C34" s="7">
        <v>180</v>
      </c>
      <c r="D34" s="8">
        <f aca="true" t="shared" si="2" ref="D34:D40">B34*C34</f>
        <v>0</v>
      </c>
      <c r="E34" s="7">
        <f t="shared" si="1"/>
        <v>0</v>
      </c>
    </row>
    <row r="35" spans="1:5" ht="21" customHeight="1">
      <c r="A35" s="3" t="s">
        <v>12</v>
      </c>
      <c r="B35" s="3">
        <v>0</v>
      </c>
      <c r="C35" s="7">
        <v>240</v>
      </c>
      <c r="D35" s="8">
        <f t="shared" si="2"/>
        <v>0</v>
      </c>
      <c r="E35" s="7">
        <f t="shared" si="1"/>
        <v>0</v>
      </c>
    </row>
    <row r="36" spans="1:5" ht="21" customHeight="1">
      <c r="A36" s="3" t="s">
        <v>27</v>
      </c>
      <c r="B36" s="3">
        <v>0</v>
      </c>
      <c r="C36" s="7">
        <v>300</v>
      </c>
      <c r="D36" s="8">
        <f t="shared" si="2"/>
        <v>0</v>
      </c>
      <c r="E36" s="7">
        <f t="shared" si="1"/>
        <v>0</v>
      </c>
    </row>
    <row r="37" spans="1:5" ht="21" customHeight="1">
      <c r="A37" s="3" t="s">
        <v>17</v>
      </c>
      <c r="B37" s="3">
        <v>0</v>
      </c>
      <c r="C37" s="7">
        <v>30</v>
      </c>
      <c r="D37" s="8">
        <f t="shared" si="2"/>
        <v>0</v>
      </c>
      <c r="E37" s="7">
        <f t="shared" si="1"/>
        <v>0</v>
      </c>
    </row>
    <row r="38" spans="1:5" ht="21" customHeight="1">
      <c r="A38" s="3" t="s">
        <v>14</v>
      </c>
      <c r="B38" s="3">
        <v>0</v>
      </c>
      <c r="C38" s="7">
        <v>0</v>
      </c>
      <c r="D38" s="8">
        <f t="shared" si="2"/>
        <v>0</v>
      </c>
      <c r="E38" s="7">
        <f t="shared" si="1"/>
        <v>0</v>
      </c>
    </row>
    <row r="39" spans="1:5" ht="21" customHeight="1">
      <c r="A39" s="3" t="s">
        <v>15</v>
      </c>
      <c r="B39" s="3">
        <v>0</v>
      </c>
      <c r="C39" s="7">
        <v>45</v>
      </c>
      <c r="D39" s="8">
        <f t="shared" si="2"/>
        <v>0</v>
      </c>
      <c r="E39" s="7">
        <f t="shared" si="1"/>
        <v>0</v>
      </c>
    </row>
    <row r="40" spans="1:5" ht="21" customHeight="1">
      <c r="A40" s="3" t="s">
        <v>16</v>
      </c>
      <c r="B40" s="3">
        <v>0</v>
      </c>
      <c r="C40" s="7">
        <v>70</v>
      </c>
      <c r="D40" s="8">
        <f t="shared" si="2"/>
        <v>0</v>
      </c>
      <c r="E40" s="7">
        <f t="shared" si="1"/>
        <v>0</v>
      </c>
    </row>
    <row r="41" spans="1:5" ht="18.75" customHeight="1">
      <c r="A41" s="16" t="s">
        <v>18</v>
      </c>
      <c r="B41" s="16">
        <v>0</v>
      </c>
      <c r="C41" s="17">
        <v>200</v>
      </c>
      <c r="D41" s="18">
        <v>0</v>
      </c>
      <c r="E41" s="7">
        <f>B41*C41</f>
        <v>0</v>
      </c>
    </row>
    <row r="42" spans="1:5" ht="18.75" customHeight="1">
      <c r="A42" s="16" t="s">
        <v>19</v>
      </c>
      <c r="B42" s="16">
        <v>0</v>
      </c>
      <c r="C42" s="17">
        <v>0</v>
      </c>
      <c r="D42" s="18">
        <v>0</v>
      </c>
      <c r="E42" s="19">
        <v>0</v>
      </c>
    </row>
    <row r="43" spans="1:5" ht="23.25" customHeight="1" thickBot="1">
      <c r="A43" s="3"/>
      <c r="B43" s="3">
        <v>0</v>
      </c>
      <c r="C43" s="9">
        <v>0</v>
      </c>
      <c r="D43" s="8">
        <f>B43*C43</f>
        <v>0</v>
      </c>
      <c r="E43" s="7">
        <f t="shared" si="1"/>
        <v>0</v>
      </c>
    </row>
    <row r="44" spans="3:5" ht="20.25" customHeight="1" thickBot="1">
      <c r="C44" s="10"/>
      <c r="D44" s="10"/>
      <c r="E44" s="11">
        <f>SUM(E18:E43)</f>
        <v>0</v>
      </c>
    </row>
    <row r="45" spans="1:5" ht="24.75" customHeight="1">
      <c r="A45" s="13" t="s">
        <v>20</v>
      </c>
      <c r="B45" s="13"/>
      <c r="C45" s="13"/>
      <c r="D45" s="13"/>
      <c r="E45" s="14"/>
    </row>
    <row r="47" spans="1:2" ht="12.75">
      <c r="A47" s="1" t="s">
        <v>21</v>
      </c>
      <c r="B47" t="s">
        <v>22</v>
      </c>
    </row>
    <row r="48" ht="12">
      <c r="B48" t="s">
        <v>23</v>
      </c>
    </row>
    <row r="49" ht="12">
      <c r="B49" t="s">
        <v>24</v>
      </c>
    </row>
    <row r="50" spans="1:2" ht="12.75">
      <c r="A50" s="1" t="s">
        <v>25</v>
      </c>
      <c r="B50" t="s">
        <v>30</v>
      </c>
    </row>
    <row r="51" spans="1:2" ht="12.75">
      <c r="A51" s="1"/>
      <c r="B51" t="s">
        <v>29</v>
      </c>
    </row>
    <row r="52" ht="15">
      <c r="A52" s="15" t="s">
        <v>26</v>
      </c>
    </row>
  </sheetData>
  <sheetProtection/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62"/>
  <sheetViews>
    <sheetView zoomScalePageLayoutView="0" workbookViewId="0" topLeftCell="A7">
      <selection activeCell="J32" sqref="J32"/>
    </sheetView>
  </sheetViews>
  <sheetFormatPr defaultColWidth="9.00390625" defaultRowHeight="15.75" customHeight="1"/>
  <cols>
    <col min="1" max="1" width="22.50390625" style="0" customWidth="1"/>
    <col min="2" max="2" width="8.875" style="0" customWidth="1"/>
    <col min="3" max="3" width="15.25390625" style="0" customWidth="1"/>
    <col min="4" max="4" width="6.75390625" style="0" customWidth="1"/>
    <col min="5" max="5" width="12.125" style="0" customWidth="1"/>
    <col min="6" max="7" width="13.50390625" style="0" customWidth="1"/>
    <col min="8" max="8" width="22.25390625" style="0" customWidth="1"/>
  </cols>
  <sheetData>
    <row r="10" spans="3:8" ht="15.75" customHeight="1">
      <c r="C10" s="1" t="s">
        <v>0</v>
      </c>
      <c r="D10" s="1"/>
      <c r="E10" s="1"/>
      <c r="F10" s="1"/>
      <c r="G10" s="1"/>
      <c r="H10" s="1"/>
    </row>
    <row r="11" spans="3:8" ht="15.75" customHeight="1">
      <c r="C11" s="1" t="s">
        <v>1</v>
      </c>
      <c r="D11" s="1"/>
      <c r="E11" s="1"/>
      <c r="F11" s="1" t="s">
        <v>2</v>
      </c>
      <c r="G11" s="1"/>
      <c r="H11" s="1"/>
    </row>
    <row r="12" spans="3:8" ht="15.75" customHeight="1">
      <c r="C12" s="1" t="s">
        <v>3</v>
      </c>
      <c r="D12" s="1"/>
      <c r="E12" s="1"/>
      <c r="F12" s="1"/>
      <c r="G12" s="1"/>
      <c r="H12" s="1"/>
    </row>
    <row r="13" spans="3:8" ht="15.75" customHeight="1">
      <c r="C13" s="2">
        <v>609416320</v>
      </c>
      <c r="D13" s="2"/>
      <c r="E13" s="2"/>
      <c r="F13" s="1"/>
      <c r="G13" s="1"/>
      <c r="H13" s="1"/>
    </row>
    <row r="14" spans="1:5" ht="15.75" customHeight="1">
      <c r="A14" s="1"/>
      <c r="C14" s="20">
        <v>518678506</v>
      </c>
      <c r="D14" s="20"/>
      <c r="E14" s="20"/>
    </row>
    <row r="15" ht="15.75" customHeight="1">
      <c r="A15" s="1" t="s">
        <v>5</v>
      </c>
    </row>
    <row r="16" ht="15.75" customHeight="1" thickBot="1">
      <c r="A16" s="1" t="s">
        <v>6</v>
      </c>
    </row>
    <row r="17" spans="1:8" ht="15.75" customHeight="1">
      <c r="A17" s="15"/>
      <c r="B17" s="3" t="s">
        <v>7</v>
      </c>
      <c r="C17" s="21" t="s">
        <v>33</v>
      </c>
      <c r="D17" s="6" t="s">
        <v>32</v>
      </c>
      <c r="E17" s="22" t="s">
        <v>40</v>
      </c>
      <c r="F17" s="5" t="s">
        <v>41</v>
      </c>
      <c r="G17" s="4" t="s">
        <v>43</v>
      </c>
      <c r="H17" s="6" t="s">
        <v>42</v>
      </c>
    </row>
    <row r="18" spans="1:8" ht="15.75" customHeight="1">
      <c r="A18" s="3" t="s">
        <v>11</v>
      </c>
      <c r="B18" s="3">
        <v>2</v>
      </c>
      <c r="C18" s="7">
        <v>120.37</v>
      </c>
      <c r="D18" s="24">
        <v>0.08</v>
      </c>
      <c r="E18" s="7">
        <f>C18*D18</f>
        <v>9.6296</v>
      </c>
      <c r="F18" s="8">
        <v>140</v>
      </c>
      <c r="G18" s="7">
        <f>B18*C18</f>
        <v>240.74</v>
      </c>
      <c r="H18" s="25">
        <f aca="true" t="shared" si="0" ref="H18:H43">B18*F18</f>
        <v>280</v>
      </c>
    </row>
    <row r="19" spans="1:8" ht="15.75" customHeight="1">
      <c r="A19" s="3" t="s">
        <v>12</v>
      </c>
      <c r="B19" s="3">
        <v>10</v>
      </c>
      <c r="C19" s="7">
        <v>148.15</v>
      </c>
      <c r="D19" s="24">
        <v>0.08</v>
      </c>
      <c r="E19" s="7">
        <f aca="true" t="shared" si="1" ref="E19:E40">C19*D19</f>
        <v>11.852</v>
      </c>
      <c r="F19" s="8">
        <v>200</v>
      </c>
      <c r="G19" s="7">
        <f aca="true" t="shared" si="2" ref="G19:G40">B19*C19</f>
        <v>1481.5</v>
      </c>
      <c r="H19" s="25">
        <f t="shared" si="0"/>
        <v>2000</v>
      </c>
    </row>
    <row r="20" spans="1:8" ht="15.75" customHeight="1">
      <c r="A20" s="3" t="s">
        <v>27</v>
      </c>
      <c r="B20" s="3">
        <v>0</v>
      </c>
      <c r="C20" s="7">
        <v>222.22</v>
      </c>
      <c r="D20" s="24">
        <v>0.08</v>
      </c>
      <c r="E20" s="7">
        <f t="shared" si="1"/>
        <v>17.7776</v>
      </c>
      <c r="F20" s="8">
        <f aca="true" t="shared" si="3" ref="F20:F43">C20+E20</f>
        <v>239.9976</v>
      </c>
      <c r="G20" s="7">
        <f t="shared" si="2"/>
        <v>0</v>
      </c>
      <c r="H20" s="25">
        <f t="shared" si="0"/>
        <v>0</v>
      </c>
    </row>
    <row r="21" spans="1:8" ht="15.75" customHeight="1">
      <c r="A21" s="3" t="s">
        <v>13</v>
      </c>
      <c r="B21" s="3">
        <v>21</v>
      </c>
      <c r="C21" s="7">
        <v>16.67</v>
      </c>
      <c r="D21" s="24">
        <v>0.08</v>
      </c>
      <c r="E21" s="7">
        <f t="shared" si="1"/>
        <v>1.3336000000000001</v>
      </c>
      <c r="F21" s="8">
        <v>15</v>
      </c>
      <c r="G21" s="7">
        <f t="shared" si="2"/>
        <v>350.07000000000005</v>
      </c>
      <c r="H21" s="25">
        <f t="shared" si="0"/>
        <v>315</v>
      </c>
    </row>
    <row r="22" spans="1:8" ht="15.75" customHeight="1">
      <c r="A22" s="3" t="s">
        <v>50</v>
      </c>
      <c r="B22" s="3">
        <v>0</v>
      </c>
      <c r="C22" s="7">
        <v>4.63</v>
      </c>
      <c r="D22" s="24">
        <v>0.08</v>
      </c>
      <c r="E22" s="7">
        <f t="shared" si="1"/>
        <v>0.3704</v>
      </c>
      <c r="F22" s="8">
        <f t="shared" si="3"/>
        <v>5.0004</v>
      </c>
      <c r="G22" s="7">
        <f t="shared" si="2"/>
        <v>0</v>
      </c>
      <c r="H22" s="25">
        <f t="shared" si="0"/>
        <v>0</v>
      </c>
    </row>
    <row r="23" spans="1:8" ht="15.75" customHeight="1">
      <c r="A23" s="3" t="s">
        <v>15</v>
      </c>
      <c r="B23" s="3">
        <v>22</v>
      </c>
      <c r="C23" s="7">
        <v>41.67</v>
      </c>
      <c r="D23" s="24">
        <v>0.08</v>
      </c>
      <c r="E23" s="7">
        <f t="shared" si="1"/>
        <v>3.3336</v>
      </c>
      <c r="F23" s="8">
        <f t="shared" si="3"/>
        <v>45.0036</v>
      </c>
      <c r="G23" s="7">
        <f t="shared" si="2"/>
        <v>916.74</v>
      </c>
      <c r="H23" s="25">
        <f t="shared" si="0"/>
        <v>990.0792</v>
      </c>
    </row>
    <row r="24" spans="1:8" ht="15.75" customHeight="1">
      <c r="A24" s="3" t="s">
        <v>16</v>
      </c>
      <c r="B24" s="3">
        <v>22</v>
      </c>
      <c r="C24" s="7">
        <v>55.56</v>
      </c>
      <c r="D24" s="24">
        <v>0.08</v>
      </c>
      <c r="E24" s="7">
        <f t="shared" si="1"/>
        <v>4.4448</v>
      </c>
      <c r="F24" s="27">
        <v>70</v>
      </c>
      <c r="G24" s="7">
        <f t="shared" si="2"/>
        <v>1222.3200000000002</v>
      </c>
      <c r="H24" s="25">
        <f t="shared" si="0"/>
        <v>1540</v>
      </c>
    </row>
    <row r="25" spans="1:8" ht="15.75" customHeight="1">
      <c r="A25" s="12" t="s">
        <v>31</v>
      </c>
      <c r="B25" s="3"/>
      <c r="C25" s="7"/>
      <c r="D25" s="24"/>
      <c r="E25" s="7">
        <f t="shared" si="1"/>
        <v>0</v>
      </c>
      <c r="F25" s="8">
        <f t="shared" si="3"/>
        <v>0</v>
      </c>
      <c r="G25" s="7">
        <f t="shared" si="2"/>
        <v>0</v>
      </c>
      <c r="H25" s="25">
        <f t="shared" si="0"/>
        <v>0</v>
      </c>
    </row>
    <row r="26" spans="1:8" ht="15.75" customHeight="1">
      <c r="A26" s="3" t="s">
        <v>11</v>
      </c>
      <c r="B26" s="3">
        <v>2</v>
      </c>
      <c r="C26" s="7">
        <v>120.37</v>
      </c>
      <c r="D26" s="24">
        <v>0.08</v>
      </c>
      <c r="E26" s="7">
        <f t="shared" si="1"/>
        <v>9.6296</v>
      </c>
      <c r="F26" s="8">
        <v>140</v>
      </c>
      <c r="G26" s="7">
        <f t="shared" si="2"/>
        <v>240.74</v>
      </c>
      <c r="H26" s="25">
        <f t="shared" si="0"/>
        <v>280</v>
      </c>
    </row>
    <row r="27" spans="1:8" ht="15.75" customHeight="1">
      <c r="A27" s="3" t="s">
        <v>12</v>
      </c>
      <c r="B27" s="3">
        <v>10</v>
      </c>
      <c r="C27" s="7">
        <v>148.15</v>
      </c>
      <c r="D27" s="24">
        <v>0.08</v>
      </c>
      <c r="E27" s="7">
        <f t="shared" si="1"/>
        <v>11.852</v>
      </c>
      <c r="F27" s="8">
        <v>200</v>
      </c>
      <c r="G27" s="7">
        <f t="shared" si="2"/>
        <v>1481.5</v>
      </c>
      <c r="H27" s="25">
        <f t="shared" si="0"/>
        <v>2000</v>
      </c>
    </row>
    <row r="28" spans="1:8" ht="15.75" customHeight="1">
      <c r="A28" s="3" t="s">
        <v>27</v>
      </c>
      <c r="B28" s="3">
        <v>0</v>
      </c>
      <c r="C28" s="7">
        <v>222.22</v>
      </c>
      <c r="D28" s="24">
        <v>0.08</v>
      </c>
      <c r="E28" s="7">
        <f t="shared" si="1"/>
        <v>17.7776</v>
      </c>
      <c r="F28" s="8">
        <f t="shared" si="3"/>
        <v>239.9976</v>
      </c>
      <c r="G28" s="7">
        <f t="shared" si="2"/>
        <v>0</v>
      </c>
      <c r="H28" s="25">
        <f t="shared" si="0"/>
        <v>0</v>
      </c>
    </row>
    <row r="29" spans="1:8" ht="15.75" customHeight="1">
      <c r="A29" s="3" t="s">
        <v>17</v>
      </c>
      <c r="B29" s="3">
        <v>21</v>
      </c>
      <c r="C29" s="7">
        <v>16.67</v>
      </c>
      <c r="D29" s="24">
        <v>0.08</v>
      </c>
      <c r="E29" s="7">
        <f t="shared" si="1"/>
        <v>1.3336000000000001</v>
      </c>
      <c r="F29" s="8">
        <v>25</v>
      </c>
      <c r="G29" s="7">
        <f t="shared" si="2"/>
        <v>350.07000000000005</v>
      </c>
      <c r="H29" s="25">
        <f t="shared" si="0"/>
        <v>525</v>
      </c>
    </row>
    <row r="30" spans="1:8" ht="15.75" customHeight="1">
      <c r="A30" s="3" t="s">
        <v>50</v>
      </c>
      <c r="B30" s="3">
        <v>0</v>
      </c>
      <c r="C30" s="7">
        <v>4.63</v>
      </c>
      <c r="D30" s="24">
        <v>0.08</v>
      </c>
      <c r="E30" s="7">
        <f t="shared" si="1"/>
        <v>0.3704</v>
      </c>
      <c r="F30" s="8">
        <f t="shared" si="3"/>
        <v>5.0004</v>
      </c>
      <c r="G30" s="7">
        <f t="shared" si="2"/>
        <v>0</v>
      </c>
      <c r="H30" s="25">
        <f t="shared" si="0"/>
        <v>0</v>
      </c>
    </row>
    <row r="31" spans="1:8" ht="15.75" customHeight="1">
      <c r="A31" s="3" t="s">
        <v>15</v>
      </c>
      <c r="B31" s="3">
        <v>22</v>
      </c>
      <c r="C31" s="7">
        <v>41.67</v>
      </c>
      <c r="D31" s="24">
        <v>0.08</v>
      </c>
      <c r="E31" s="7">
        <f t="shared" si="1"/>
        <v>3.3336</v>
      </c>
      <c r="F31" s="8">
        <f t="shared" si="3"/>
        <v>45.0036</v>
      </c>
      <c r="G31" s="7">
        <f t="shared" si="2"/>
        <v>916.74</v>
      </c>
      <c r="H31" s="25">
        <f t="shared" si="0"/>
        <v>990.0792</v>
      </c>
    </row>
    <row r="32" spans="1:8" ht="15.75" customHeight="1">
      <c r="A32" s="3" t="s">
        <v>16</v>
      </c>
      <c r="B32" s="3">
        <v>22</v>
      </c>
      <c r="C32" s="7">
        <v>55.56</v>
      </c>
      <c r="D32" s="24">
        <v>0.08</v>
      </c>
      <c r="E32" s="7">
        <f t="shared" si="1"/>
        <v>4.4448</v>
      </c>
      <c r="F32" s="8">
        <v>70</v>
      </c>
      <c r="G32" s="7">
        <f t="shared" si="2"/>
        <v>1222.3200000000002</v>
      </c>
      <c r="H32" s="25">
        <f t="shared" si="0"/>
        <v>1540</v>
      </c>
    </row>
    <row r="33" spans="1:8" ht="15.75" customHeight="1">
      <c r="A33" s="12" t="s">
        <v>28</v>
      </c>
      <c r="B33" s="3"/>
      <c r="C33" s="7"/>
      <c r="D33" s="24"/>
      <c r="E33" s="7">
        <f t="shared" si="1"/>
        <v>0</v>
      </c>
      <c r="F33" s="8">
        <f t="shared" si="3"/>
        <v>0</v>
      </c>
      <c r="G33" s="7">
        <f t="shared" si="2"/>
        <v>0</v>
      </c>
      <c r="H33" s="25">
        <f t="shared" si="0"/>
        <v>0</v>
      </c>
    </row>
    <row r="34" spans="1:8" ht="15.75" customHeight="1">
      <c r="A34" s="3" t="s">
        <v>11</v>
      </c>
      <c r="B34" s="3">
        <v>0</v>
      </c>
      <c r="C34" s="7">
        <v>120.37</v>
      </c>
      <c r="D34" s="24">
        <v>0.08</v>
      </c>
      <c r="E34" s="7">
        <f t="shared" si="1"/>
        <v>9.6296</v>
      </c>
      <c r="F34" s="8">
        <f t="shared" si="3"/>
        <v>129.99960000000002</v>
      </c>
      <c r="G34" s="7">
        <f t="shared" si="2"/>
        <v>0</v>
      </c>
      <c r="H34" s="25">
        <f t="shared" si="0"/>
        <v>0</v>
      </c>
    </row>
    <row r="35" spans="1:8" ht="15.75" customHeight="1">
      <c r="A35" s="3" t="s">
        <v>12</v>
      </c>
      <c r="B35" s="3">
        <v>0</v>
      </c>
      <c r="C35" s="7">
        <v>148.15</v>
      </c>
      <c r="D35" s="24">
        <v>0.08</v>
      </c>
      <c r="E35" s="7">
        <f t="shared" si="1"/>
        <v>11.852</v>
      </c>
      <c r="F35" s="8">
        <f t="shared" si="3"/>
        <v>160.002</v>
      </c>
      <c r="G35" s="7">
        <f t="shared" si="2"/>
        <v>0</v>
      </c>
      <c r="H35" s="25">
        <f t="shared" si="0"/>
        <v>0</v>
      </c>
    </row>
    <row r="36" spans="1:8" ht="15.75" customHeight="1">
      <c r="A36" s="3" t="s">
        <v>27</v>
      </c>
      <c r="B36" s="3">
        <v>0</v>
      </c>
      <c r="C36" s="7">
        <v>222.22</v>
      </c>
      <c r="D36" s="24">
        <v>0.08</v>
      </c>
      <c r="E36" s="7">
        <f t="shared" si="1"/>
        <v>17.7776</v>
      </c>
      <c r="F36" s="8">
        <f t="shared" si="3"/>
        <v>239.9976</v>
      </c>
      <c r="G36" s="7">
        <f t="shared" si="2"/>
        <v>0</v>
      </c>
      <c r="H36" s="25">
        <f t="shared" si="0"/>
        <v>0</v>
      </c>
    </row>
    <row r="37" spans="1:8" ht="15.75" customHeight="1">
      <c r="A37" s="3" t="s">
        <v>17</v>
      </c>
      <c r="B37" s="3">
        <v>21</v>
      </c>
      <c r="C37" s="7">
        <v>16.67</v>
      </c>
      <c r="D37" s="24">
        <v>0.08</v>
      </c>
      <c r="E37" s="7">
        <f t="shared" si="1"/>
        <v>1.3336000000000001</v>
      </c>
      <c r="F37" s="8">
        <v>15</v>
      </c>
      <c r="G37" s="7">
        <f t="shared" si="2"/>
        <v>350.07000000000005</v>
      </c>
      <c r="H37" s="25">
        <f t="shared" si="0"/>
        <v>315</v>
      </c>
    </row>
    <row r="38" spans="1:8" ht="15.75" customHeight="1">
      <c r="A38" s="3" t="s">
        <v>14</v>
      </c>
      <c r="B38" s="3">
        <v>0</v>
      </c>
      <c r="C38" s="7">
        <v>27.78</v>
      </c>
      <c r="D38" s="24">
        <v>0.08</v>
      </c>
      <c r="E38" s="7">
        <f t="shared" si="1"/>
        <v>2.2224</v>
      </c>
      <c r="F38" s="8">
        <f t="shared" si="3"/>
        <v>30.0024</v>
      </c>
      <c r="G38" s="7">
        <f t="shared" si="2"/>
        <v>0</v>
      </c>
      <c r="H38" s="25">
        <f t="shared" si="0"/>
        <v>0</v>
      </c>
    </row>
    <row r="39" spans="1:8" ht="15.75" customHeight="1">
      <c r="A39" s="3" t="s">
        <v>15</v>
      </c>
      <c r="B39" s="3">
        <v>22</v>
      </c>
      <c r="C39" s="7">
        <v>41.67</v>
      </c>
      <c r="D39" s="24">
        <v>0.08</v>
      </c>
      <c r="E39" s="7">
        <f t="shared" si="1"/>
        <v>3.3336</v>
      </c>
      <c r="F39" s="8">
        <f t="shared" si="3"/>
        <v>45.0036</v>
      </c>
      <c r="G39" s="7">
        <f t="shared" si="2"/>
        <v>916.74</v>
      </c>
      <c r="H39" s="25">
        <f t="shared" si="0"/>
        <v>990.0792</v>
      </c>
    </row>
    <row r="40" spans="1:8" ht="15.75" customHeight="1">
      <c r="A40" s="3" t="s">
        <v>16</v>
      </c>
      <c r="B40" s="3">
        <v>0</v>
      </c>
      <c r="C40" s="7">
        <v>55.59</v>
      </c>
      <c r="D40" s="24">
        <v>0.08</v>
      </c>
      <c r="E40" s="7">
        <f t="shared" si="1"/>
        <v>4.4472000000000005</v>
      </c>
      <c r="F40" s="8">
        <f t="shared" si="3"/>
        <v>60.037200000000006</v>
      </c>
      <c r="G40" s="7">
        <f t="shared" si="2"/>
        <v>0</v>
      </c>
      <c r="H40" s="25">
        <f t="shared" si="0"/>
        <v>0</v>
      </c>
    </row>
    <row r="41" spans="1:8" ht="15.75" customHeight="1">
      <c r="A41" s="16" t="s">
        <v>18</v>
      </c>
      <c r="B41" s="16">
        <v>2</v>
      </c>
      <c r="C41" s="19">
        <v>81.3</v>
      </c>
      <c r="D41" s="23">
        <v>0.23</v>
      </c>
      <c r="E41" s="17">
        <v>18.7</v>
      </c>
      <c r="F41" s="8">
        <f t="shared" si="3"/>
        <v>100</v>
      </c>
      <c r="G41" s="7">
        <f>B41*C41</f>
        <v>162.6</v>
      </c>
      <c r="H41" s="25">
        <f t="shared" si="0"/>
        <v>200</v>
      </c>
    </row>
    <row r="42" spans="1:8" ht="15.75" customHeight="1">
      <c r="A42" s="16" t="s">
        <v>19</v>
      </c>
      <c r="B42" s="16">
        <v>0</v>
      </c>
      <c r="C42" s="19">
        <v>162.6</v>
      </c>
      <c r="D42" s="23">
        <v>0.23</v>
      </c>
      <c r="E42" s="17">
        <v>37.4</v>
      </c>
      <c r="F42" s="8">
        <f t="shared" si="3"/>
        <v>200</v>
      </c>
      <c r="G42" s="7">
        <f>B42*C42</f>
        <v>0</v>
      </c>
      <c r="H42" s="25">
        <f t="shared" si="0"/>
        <v>0</v>
      </c>
    </row>
    <row r="43" spans="1:8" ht="15.75" customHeight="1" thickBot="1">
      <c r="A43" s="3" t="s">
        <v>38</v>
      </c>
      <c r="B43" s="3">
        <v>2</v>
      </c>
      <c r="C43" s="9">
        <v>162.6</v>
      </c>
      <c r="D43" s="9">
        <v>0.23</v>
      </c>
      <c r="E43" s="17">
        <v>37.4</v>
      </c>
      <c r="F43" s="8">
        <f t="shared" si="3"/>
        <v>200</v>
      </c>
      <c r="G43" s="7">
        <f>B43*C43</f>
        <v>325.2</v>
      </c>
      <c r="H43" s="25">
        <f t="shared" si="0"/>
        <v>400</v>
      </c>
    </row>
    <row r="44" spans="3:8" ht="15.75" customHeight="1" thickBot="1">
      <c r="C44" s="10"/>
      <c r="D44" s="10"/>
      <c r="E44" s="10"/>
      <c r="F44" s="10"/>
      <c r="G44" s="28">
        <f>SUM(G18:G43)</f>
        <v>10177.35</v>
      </c>
      <c r="H44" s="26">
        <f>SUM(H18:H43)</f>
        <v>12365.2376</v>
      </c>
    </row>
    <row r="45" spans="3:8" ht="15.75" customHeight="1">
      <c r="C45" s="10"/>
      <c r="D45" s="10"/>
      <c r="E45" s="10"/>
      <c r="F45" s="10"/>
      <c r="G45" s="10"/>
      <c r="H45" s="29"/>
    </row>
    <row r="46" spans="3:8" ht="15.75" customHeight="1">
      <c r="C46" s="10"/>
      <c r="D46" s="10"/>
      <c r="E46" s="10"/>
      <c r="F46" s="10"/>
      <c r="G46" s="10"/>
      <c r="H46" s="29"/>
    </row>
    <row r="47" spans="1:8" ht="15.75" customHeight="1">
      <c r="A47" s="13" t="s">
        <v>20</v>
      </c>
      <c r="B47" s="13"/>
      <c r="C47" s="13"/>
      <c r="D47" s="13"/>
      <c r="E47" s="13"/>
      <c r="F47" s="13"/>
      <c r="G47" s="13"/>
      <c r="H47" s="14"/>
    </row>
    <row r="49" spans="1:2" ht="15.75" customHeight="1">
      <c r="A49" s="1" t="s">
        <v>21</v>
      </c>
      <c r="B49" t="s">
        <v>22</v>
      </c>
    </row>
    <row r="50" ht="15.75" customHeight="1">
      <c r="B50" t="s">
        <v>23</v>
      </c>
    </row>
    <row r="51" ht="15.75" customHeight="1">
      <c r="B51" t="s">
        <v>24</v>
      </c>
    </row>
    <row r="52" spans="1:2" ht="15.75" customHeight="1">
      <c r="A52" s="1" t="s">
        <v>25</v>
      </c>
      <c r="B52" t="s">
        <v>52</v>
      </c>
    </row>
    <row r="53" spans="1:2" ht="15.75" customHeight="1">
      <c r="A53" s="1"/>
      <c r="B53" t="s">
        <v>29</v>
      </c>
    </row>
    <row r="54" ht="15.75" customHeight="1">
      <c r="A54" s="15" t="s">
        <v>26</v>
      </c>
    </row>
    <row r="56" spans="1:8" ht="15.75" customHeight="1">
      <c r="A56" t="s">
        <v>34</v>
      </c>
      <c r="C56" s="31">
        <f>G18+G19+G20+G26+G27+G28+G34+G35+G36</f>
        <v>3444.48</v>
      </c>
      <c r="E56" t="s">
        <v>44</v>
      </c>
      <c r="F56" s="31">
        <f>H18+H19+H20+H26+H27+H28+H34+H35+H36</f>
        <v>4560</v>
      </c>
      <c r="G56" s="30">
        <v>0.08</v>
      </c>
      <c r="H56" s="31">
        <f aca="true" t="shared" si="4" ref="H56:H61">F56-C56</f>
        <v>1115.52</v>
      </c>
    </row>
    <row r="57" spans="1:8" ht="15.75" customHeight="1">
      <c r="A57" t="s">
        <v>35</v>
      </c>
      <c r="C57" s="31">
        <f>G21+G29+G37</f>
        <v>1050.21</v>
      </c>
      <c r="E57" t="s">
        <v>45</v>
      </c>
      <c r="F57" s="31">
        <f>H21+H29+H37</f>
        <v>1155</v>
      </c>
      <c r="G57" s="30">
        <v>0.23</v>
      </c>
      <c r="H57" s="31">
        <f t="shared" si="4"/>
        <v>104.78999999999996</v>
      </c>
    </row>
    <row r="58" spans="1:8" ht="15.75" customHeight="1">
      <c r="A58" t="s">
        <v>36</v>
      </c>
      <c r="C58" s="31">
        <f>G23+G24+G31+G32+G39+G40</f>
        <v>5194.860000000001</v>
      </c>
      <c r="E58" t="s">
        <v>47</v>
      </c>
      <c r="F58" s="31">
        <f>H23+H24+H31+H32+H39+H40</f>
        <v>6050.2376</v>
      </c>
      <c r="G58" s="30">
        <v>0.08</v>
      </c>
      <c r="H58" s="31">
        <f t="shared" si="4"/>
        <v>855.3775999999998</v>
      </c>
    </row>
    <row r="59" spans="1:8" ht="15.75" customHeight="1">
      <c r="A59" t="s">
        <v>37</v>
      </c>
      <c r="C59" s="31">
        <f>G43</f>
        <v>325.2</v>
      </c>
      <c r="E59" t="s">
        <v>46</v>
      </c>
      <c r="F59" s="31">
        <f>H43</f>
        <v>400</v>
      </c>
      <c r="G59" s="30">
        <v>0.23</v>
      </c>
      <c r="H59" s="31">
        <f t="shared" si="4"/>
        <v>74.80000000000001</v>
      </c>
    </row>
    <row r="60" spans="1:8" ht="15.75" customHeight="1">
      <c r="A60" t="s">
        <v>51</v>
      </c>
      <c r="C60" s="31">
        <f>G41</f>
        <v>162.6</v>
      </c>
      <c r="E60" t="s">
        <v>46</v>
      </c>
      <c r="F60" s="31">
        <f>H41</f>
        <v>200</v>
      </c>
      <c r="G60" s="30">
        <v>0.23</v>
      </c>
      <c r="H60" s="31">
        <f t="shared" si="4"/>
        <v>37.400000000000006</v>
      </c>
    </row>
    <row r="61" spans="1:8" ht="15.75" customHeight="1">
      <c r="A61" t="s">
        <v>50</v>
      </c>
      <c r="C61" s="31">
        <f>G30</f>
        <v>0</v>
      </c>
      <c r="E61" t="s">
        <v>44</v>
      </c>
      <c r="F61" s="31">
        <f>H30</f>
        <v>0</v>
      </c>
      <c r="G61" s="30">
        <v>0.23</v>
      </c>
      <c r="H61" s="31">
        <f t="shared" si="4"/>
        <v>0</v>
      </c>
    </row>
    <row r="62" spans="1:8" ht="15.75" customHeight="1">
      <c r="A62" s="32" t="s">
        <v>39</v>
      </c>
      <c r="B62" s="32"/>
      <c r="C62" s="33">
        <f>SUM(C56:C61)</f>
        <v>10177.350000000002</v>
      </c>
      <c r="D62" s="32"/>
      <c r="E62" s="34" t="s">
        <v>48</v>
      </c>
      <c r="F62" s="33">
        <f>SUM(F56:F61)</f>
        <v>12365.2376</v>
      </c>
      <c r="G62" s="34" t="s">
        <v>49</v>
      </c>
      <c r="H62" s="33">
        <f>SUM(H56:H61)</f>
        <v>2187.8876</v>
      </c>
    </row>
  </sheetData>
  <sheetProtection/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Wzgórze Toskanii</cp:lastModifiedBy>
  <cp:lastPrinted>2018-11-21T11:53:55Z</cp:lastPrinted>
  <dcterms:created xsi:type="dcterms:W3CDTF">1997-02-26T13:46:56Z</dcterms:created>
  <dcterms:modified xsi:type="dcterms:W3CDTF">2023-10-10T08:09:16Z</dcterms:modified>
  <cp:category/>
  <cp:version/>
  <cp:contentType/>
  <cp:contentStatus/>
</cp:coreProperties>
</file>